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Print_Area" localSheetId="0">Лист1!$A$1:$G$36</definedName>
  </definedNames>
  <calcPr calcId="125725"/>
</workbook>
</file>

<file path=xl/calcChain.xml><?xml version="1.0" encoding="utf-8"?>
<calcChain xmlns="http://schemas.openxmlformats.org/spreadsheetml/2006/main">
  <c r="D23" i="1"/>
  <c r="D17"/>
  <c r="D20"/>
  <c r="D27" l="1"/>
  <c r="F17"/>
  <c r="D14"/>
  <c r="D29"/>
  <c r="F27"/>
  <c r="F15" s="1"/>
  <c r="E27"/>
  <c r="E15" s="1"/>
  <c r="F14"/>
  <c r="E14"/>
  <c r="G20"/>
  <c r="G26"/>
  <c r="F29"/>
  <c r="E29"/>
  <c r="G33"/>
  <c r="G29" s="1"/>
  <c r="E11" l="1"/>
  <c r="G14"/>
  <c r="F11"/>
  <c r="G23"/>
  <c r="G27" s="1"/>
  <c r="G17" l="1"/>
  <c r="D21"/>
  <c r="D15" s="1"/>
  <c r="D11" s="1"/>
  <c r="G11" s="1"/>
  <c r="G21" l="1"/>
  <c r="G15" s="1"/>
</calcChain>
</file>

<file path=xl/sharedStrings.xml><?xml version="1.0" encoding="utf-8"?>
<sst xmlns="http://schemas.openxmlformats.org/spreadsheetml/2006/main" count="74" uniqueCount="28">
  <si>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</si>
  <si>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</si>
  <si>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</si>
  <si>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</si>
  <si>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</si>
  <si>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</si>
  <si>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</si>
  <si>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</si>
  <si>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</si>
  <si>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</si>
  <si>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</si>
  <si>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</si>
  <si>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Л.М.Антоненко</t>
  </si>
  <si>
    <t>Подпрограмма № 1</t>
  </si>
  <si>
    <t>Подпрограмма № 2</t>
  </si>
  <si>
    <t>Подпрограмма № 3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</si>
  <si>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</si>
  <si>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</si>
  <si>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</si>
  <si>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</si>
  <si>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</si>
  <si>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</si>
  <si>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</si>
  <si>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</si>
  <si>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</si>
  <si>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 xml:space="preserve">Оценка расходов (руб.), годы
</t>
  </si>
  <si>
    <t xml:space="preserve">              Руководитель УГХ</t>
  </si>
  <si>
    <t>от 23.10.2019   № 2095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</si>
</sst>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4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 applyProtection="1">
      <alignment horizontal="center" vertical="top"/>
      <protection locked="0"/>
    </xf>
    <xf numFmtId="164" fontId="5" fillId="0" borderId="1" xfId="0" applyNumberFormat="1" applyFont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.%20&#1055;&#1086;&#1076;&#1087;&#1088;&#1086;&#1075;&#1088;&#1072;&#1084;&#1084;&#1072;%20&#8470;1%20&#1055;&#1088;&#1080;&#1083;&#1086;&#1078;&#1077;&#1085;&#1080;&#1077;%20&#8470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4.%20&#1055;&#1086;&#1076;&#1087;&#1088;&#1086;&#1075;&#1088;&#1072;&#1084;&#1084;&#1072;%20&#8470;2%20&#1055;&#1088;&#1080;&#1083;&#1086;&#1078;&#1077;&#1085;&#1080;&#1077;%20&#8470;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9">
          <cell r="G19">
            <v>15173055.539999999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1">
          <cell r="G21">
            <v>185741027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workbookViewId="0">
      <selection activeCell="E15" sqref="E15"/>
    </sheetView>
  </sheetViews>
  <sheetFormatPr defaultRowHeight="15"/>
  <cols>
    <col min="1" max="1" width="19.7109375" style="6" customWidth="1"/>
    <col min="2" max="2" width="34.7109375" style="6" customWidth="1"/>
    <col min="3" max="3" width="26.28515625" style="6" customWidth="1"/>
    <col min="4" max="4" width="16.42578125" style="6" customWidth="1"/>
    <col min="5" max="5" width="16.5703125" style="6" customWidth="1"/>
    <col min="6" max="6" width="16.42578125" style="6" customWidth="1"/>
    <col min="7" max="7" width="22" style="6" customWidth="1"/>
    <col min="8" max="10" width="9.140625" style="6"/>
    <col min="11" max="11" width="12.42578125" style="6" bestFit="1" customWidth="1"/>
    <col min="12" max="16384" width="9.140625" style="6"/>
  </cols>
  <sheetData>
    <row r="1" spans="1:11">
      <c r="E1" s="4" t="s">
        <v>23</v>
      </c>
      <c r="F1" s="7"/>
      <c r="G1" s="7"/>
    </row>
    <row r="2" spans="1:11">
      <c r="E2" s="27" t="s">
        <v>24</v>
      </c>
      <c r="F2" s="27"/>
      <c r="G2" s="27"/>
    </row>
    <row r="3" spans="1:11">
      <c r="E3" s="27" t="s">
        <v>27</v>
      </c>
      <c r="F3" s="27"/>
      <c r="G3" s="27"/>
    </row>
    <row r="4" spans="1:11">
      <c r="E4" s="4"/>
      <c r="F4" s="4"/>
      <c r="G4" s="4"/>
    </row>
    <row r="5" spans="1:11">
      <c r="E5" s="27" t="s">
        <v>16</v>
      </c>
      <c r="F5" s="27"/>
      <c r="G5" s="27"/>
    </row>
    <row r="6" spans="1:11" ht="45" customHeight="1">
      <c r="E6" s="28" t="s">
        <v>17</v>
      </c>
      <c r="F6" s="28"/>
      <c r="G6" s="28"/>
    </row>
    <row r="7" spans="1:11" ht="49.5" customHeight="1">
      <c r="A7" s="17" t="s">
        <v>10</v>
      </c>
      <c r="B7" s="17"/>
      <c r="C7" s="17"/>
      <c r="D7" s="17"/>
      <c r="E7" s="17"/>
      <c r="F7" s="17"/>
      <c r="G7" s="17"/>
    </row>
    <row r="8" spans="1:11">
      <c r="A8" s="24" t="s">
        <v>0</v>
      </c>
      <c r="B8" s="24" t="s">
        <v>1</v>
      </c>
      <c r="C8" s="24" t="s">
        <v>22</v>
      </c>
      <c r="D8" s="18" t="s">
        <v>25</v>
      </c>
      <c r="E8" s="19"/>
      <c r="F8" s="19"/>
      <c r="G8" s="20"/>
    </row>
    <row r="9" spans="1:11">
      <c r="A9" s="24"/>
      <c r="B9" s="24"/>
      <c r="C9" s="24"/>
      <c r="D9" s="21"/>
      <c r="E9" s="22"/>
      <c r="F9" s="22"/>
      <c r="G9" s="23"/>
    </row>
    <row r="10" spans="1:11">
      <c r="A10" s="24"/>
      <c r="B10" s="24"/>
      <c r="C10" s="24"/>
      <c r="D10" s="5">
        <v>2019</v>
      </c>
      <c r="E10" s="5">
        <v>2020</v>
      </c>
      <c r="F10" s="5">
        <v>2021</v>
      </c>
      <c r="G10" s="1" t="s">
        <v>2</v>
      </c>
    </row>
    <row r="11" spans="1:11">
      <c r="A11" s="24" t="s">
        <v>11</v>
      </c>
      <c r="B11" s="25" t="s">
        <v>18</v>
      </c>
      <c r="C11" s="3" t="s">
        <v>3</v>
      </c>
      <c r="D11" s="9">
        <f>D14+D15</f>
        <v>203064082.53999999</v>
      </c>
      <c r="E11" s="9">
        <f>E14+E15</f>
        <v>138018485</v>
      </c>
      <c r="F11" s="9">
        <f>F14+F15</f>
        <v>138018485</v>
      </c>
      <c r="G11" s="9">
        <f>F11+E11+D11</f>
        <v>479101052.53999996</v>
      </c>
      <c r="K11" s="8"/>
    </row>
    <row r="12" spans="1:11">
      <c r="A12" s="24"/>
      <c r="B12" s="26"/>
      <c r="C12" s="3" t="s">
        <v>4</v>
      </c>
      <c r="D12" s="9"/>
      <c r="E12" s="10"/>
      <c r="F12" s="10"/>
      <c r="G12" s="10"/>
    </row>
    <row r="13" spans="1:11">
      <c r="A13" s="24"/>
      <c r="B13" s="26"/>
      <c r="C13" s="3" t="s">
        <v>5</v>
      </c>
      <c r="D13" s="9">
        <v>0</v>
      </c>
      <c r="E13" s="9" t="s">
        <v>6</v>
      </c>
      <c r="F13" s="9" t="s">
        <v>6</v>
      </c>
      <c r="G13" s="9" t="s">
        <v>6</v>
      </c>
      <c r="K13" s="8"/>
    </row>
    <row r="14" spans="1:11">
      <c r="A14" s="24"/>
      <c r="B14" s="26"/>
      <c r="C14" s="3" t="s">
        <v>7</v>
      </c>
      <c r="D14" s="9">
        <f>D26+D20</f>
        <v>130900300</v>
      </c>
      <c r="E14" s="9">
        <f>E26</f>
        <v>123760300</v>
      </c>
      <c r="F14" s="9">
        <f>F26</f>
        <v>123760300</v>
      </c>
      <c r="G14" s="9">
        <f>F14+E14+D14</f>
        <v>378420900</v>
      </c>
    </row>
    <row r="15" spans="1:11">
      <c r="A15" s="24"/>
      <c r="B15" s="26"/>
      <c r="C15" s="3" t="s">
        <v>9</v>
      </c>
      <c r="D15" s="9">
        <f>D21+D27+D33</f>
        <v>72163782.539999992</v>
      </c>
      <c r="E15" s="9">
        <f>E21+E27+E33</f>
        <v>14258185</v>
      </c>
      <c r="F15" s="9">
        <f>F21+F27+F33</f>
        <v>14258185</v>
      </c>
      <c r="G15" s="9">
        <f>G21+G27+G33</f>
        <v>100680152.53999999</v>
      </c>
    </row>
    <row r="16" spans="1:11">
      <c r="A16" s="24"/>
      <c r="B16" s="26"/>
      <c r="C16" s="3" t="s">
        <v>8</v>
      </c>
      <c r="D16" s="9">
        <v>0</v>
      </c>
      <c r="E16" s="9" t="s">
        <v>6</v>
      </c>
      <c r="F16" s="9" t="s">
        <v>6</v>
      </c>
      <c r="G16" s="9" t="s">
        <v>6</v>
      </c>
      <c r="K16" s="8"/>
    </row>
    <row r="17" spans="1:7">
      <c r="A17" s="16" t="s">
        <v>13</v>
      </c>
      <c r="B17" s="16" t="s">
        <v>19</v>
      </c>
      <c r="C17" s="3" t="s">
        <v>3</v>
      </c>
      <c r="D17" s="9">
        <f>[1]Лист1!$G$19</f>
        <v>15173055.539999999</v>
      </c>
      <c r="E17" s="9">
        <v>0</v>
      </c>
      <c r="F17" s="11">
        <f>F21</f>
        <v>0</v>
      </c>
      <c r="G17" s="9">
        <f>F17+E17+D17</f>
        <v>15173055.539999999</v>
      </c>
    </row>
    <row r="18" spans="1:7">
      <c r="A18" s="16"/>
      <c r="B18" s="16"/>
      <c r="C18" s="3" t="s">
        <v>4</v>
      </c>
      <c r="D18" s="9"/>
      <c r="E18" s="9"/>
      <c r="F18" s="9"/>
      <c r="G18" s="9"/>
    </row>
    <row r="19" spans="1:7">
      <c r="A19" s="16"/>
      <c r="B19" s="16"/>
      <c r="C19" s="3" t="s">
        <v>5</v>
      </c>
      <c r="D19" s="9">
        <v>0</v>
      </c>
      <c r="E19" s="9" t="s">
        <v>6</v>
      </c>
      <c r="F19" s="9" t="s">
        <v>6</v>
      </c>
      <c r="G19" s="9" t="s">
        <v>6</v>
      </c>
    </row>
    <row r="20" spans="1:7">
      <c r="A20" s="16"/>
      <c r="B20" s="16"/>
      <c r="C20" s="3" t="s">
        <v>7</v>
      </c>
      <c r="D20" s="9">
        <f>7457924-1457924+1140000</f>
        <v>7140000</v>
      </c>
      <c r="E20" s="9" t="s">
        <v>6</v>
      </c>
      <c r="F20" s="9" t="s">
        <v>6</v>
      </c>
      <c r="G20" s="9">
        <f>D20</f>
        <v>7140000</v>
      </c>
    </row>
    <row r="21" spans="1:7">
      <c r="A21" s="16"/>
      <c r="B21" s="16"/>
      <c r="C21" s="3" t="s">
        <v>9</v>
      </c>
      <c r="D21" s="9">
        <f>D17-D20</f>
        <v>8033055.5399999991</v>
      </c>
      <c r="E21" s="9">
        <v>0</v>
      </c>
      <c r="F21" s="9">
        <v>0</v>
      </c>
      <c r="G21" s="9">
        <f>F21+E21+D21</f>
        <v>8033055.5399999991</v>
      </c>
    </row>
    <row r="22" spans="1:7">
      <c r="A22" s="16"/>
      <c r="B22" s="16"/>
      <c r="C22" s="3" t="s">
        <v>8</v>
      </c>
      <c r="D22" s="9">
        <v>0</v>
      </c>
      <c r="E22" s="9" t="s">
        <v>6</v>
      </c>
      <c r="F22" s="9" t="s">
        <v>6</v>
      </c>
      <c r="G22" s="9" t="s">
        <v>6</v>
      </c>
    </row>
    <row r="23" spans="1:7">
      <c r="A23" s="16" t="s">
        <v>14</v>
      </c>
      <c r="B23" s="16" t="s">
        <v>20</v>
      </c>
      <c r="C23" s="3" t="s">
        <v>3</v>
      </c>
      <c r="D23" s="12">
        <f>[2]Лист1!$G$21</f>
        <v>185741027</v>
      </c>
      <c r="E23" s="12">
        <v>135868485</v>
      </c>
      <c r="F23" s="12">
        <v>135868485</v>
      </c>
      <c r="G23" s="12">
        <f>F23+E23+D23</f>
        <v>457477997</v>
      </c>
    </row>
    <row r="24" spans="1:7">
      <c r="A24" s="16"/>
      <c r="B24" s="16"/>
      <c r="C24" s="3" t="s">
        <v>4</v>
      </c>
      <c r="D24" s="13"/>
      <c r="E24" s="13"/>
      <c r="F24" s="13"/>
      <c r="G24" s="13"/>
    </row>
    <row r="25" spans="1:7">
      <c r="A25" s="16"/>
      <c r="B25" s="16"/>
      <c r="C25" s="3" t="s">
        <v>5</v>
      </c>
      <c r="D25" s="9">
        <v>0</v>
      </c>
      <c r="E25" s="9" t="s">
        <v>6</v>
      </c>
      <c r="F25" s="9" t="s">
        <v>6</v>
      </c>
      <c r="G25" s="9" t="s">
        <v>6</v>
      </c>
    </row>
    <row r="26" spans="1:7">
      <c r="A26" s="16"/>
      <c r="B26" s="16"/>
      <c r="C26" s="3" t="s">
        <v>7</v>
      </c>
      <c r="D26" s="9">
        <v>123760300</v>
      </c>
      <c r="E26" s="9">
        <v>123760300</v>
      </c>
      <c r="F26" s="9">
        <v>123760300</v>
      </c>
      <c r="G26" s="9">
        <f>F26+E26+D26</f>
        <v>371280900</v>
      </c>
    </row>
    <row r="27" spans="1:7">
      <c r="A27" s="16"/>
      <c r="B27" s="16"/>
      <c r="C27" s="3" t="s">
        <v>9</v>
      </c>
      <c r="D27" s="9">
        <f>D23-D26</f>
        <v>61980727</v>
      </c>
      <c r="E27" s="9">
        <f>E23-E26</f>
        <v>12108185</v>
      </c>
      <c r="F27" s="9">
        <f>F23-F26</f>
        <v>12108185</v>
      </c>
      <c r="G27" s="9">
        <f>G23-G26</f>
        <v>86197097</v>
      </c>
    </row>
    <row r="28" spans="1:7">
      <c r="A28" s="16"/>
      <c r="B28" s="16"/>
      <c r="C28" s="3" t="s">
        <v>8</v>
      </c>
      <c r="D28" s="9">
        <v>0</v>
      </c>
      <c r="E28" s="9" t="s">
        <v>6</v>
      </c>
      <c r="F28" s="9" t="s">
        <v>6</v>
      </c>
      <c r="G28" s="9" t="s">
        <v>6</v>
      </c>
    </row>
    <row r="29" spans="1:7">
      <c r="A29" s="16" t="s">
        <v>15</v>
      </c>
      <c r="B29" s="16" t="s">
        <v>21</v>
      </c>
      <c r="C29" s="3" t="s">
        <v>3</v>
      </c>
      <c r="D29" s="12">
        <f>D33</f>
        <v>2150000</v>
      </c>
      <c r="E29" s="12">
        <f>E33</f>
        <v>2150000</v>
      </c>
      <c r="F29" s="12">
        <f>F33</f>
        <v>2150000</v>
      </c>
      <c r="G29" s="12">
        <f>G33</f>
        <v>6450000</v>
      </c>
    </row>
    <row r="30" spans="1:7">
      <c r="A30" s="16"/>
      <c r="B30" s="16"/>
      <c r="C30" s="3" t="s">
        <v>4</v>
      </c>
      <c r="D30" s="13"/>
      <c r="E30" s="13"/>
      <c r="F30" s="13"/>
      <c r="G30" s="13"/>
    </row>
    <row r="31" spans="1:7">
      <c r="A31" s="16"/>
      <c r="B31" s="16"/>
      <c r="C31" s="3" t="s">
        <v>5</v>
      </c>
      <c r="D31" s="9">
        <v>0</v>
      </c>
      <c r="E31" s="9" t="s">
        <v>6</v>
      </c>
      <c r="F31" s="9" t="s">
        <v>6</v>
      </c>
      <c r="G31" s="9" t="s">
        <v>6</v>
      </c>
    </row>
    <row r="32" spans="1:7">
      <c r="A32" s="16"/>
      <c r="B32" s="16"/>
      <c r="C32" s="3" t="s">
        <v>7</v>
      </c>
      <c r="D32" s="9">
        <v>0</v>
      </c>
      <c r="E32" s="9" t="s">
        <v>6</v>
      </c>
      <c r="F32" s="9" t="s">
        <v>6</v>
      </c>
      <c r="G32" s="9" t="s">
        <v>6</v>
      </c>
    </row>
    <row r="33" spans="1:7">
      <c r="A33" s="16"/>
      <c r="B33" s="16"/>
      <c r="C33" s="3" t="s">
        <v>9</v>
      </c>
      <c r="D33" s="12">
        <v>2150000</v>
      </c>
      <c r="E33" s="12">
        <v>2150000</v>
      </c>
      <c r="F33" s="12">
        <v>2150000</v>
      </c>
      <c r="G33" s="12">
        <f>F33+E33+D33</f>
        <v>6450000</v>
      </c>
    </row>
    <row r="34" spans="1:7">
      <c r="A34" s="16"/>
      <c r="B34" s="16"/>
      <c r="C34" s="3" t="s">
        <v>8</v>
      </c>
      <c r="D34" s="9">
        <v>0</v>
      </c>
      <c r="E34" s="9" t="s">
        <v>6</v>
      </c>
      <c r="F34" s="9" t="s">
        <v>6</v>
      </c>
      <c r="G34" s="9" t="s">
        <v>6</v>
      </c>
    </row>
    <row r="36" spans="1:7" ht="15.75">
      <c r="A36" s="14" t="s">
        <v>26</v>
      </c>
      <c r="B36" s="14"/>
      <c r="C36" s="2"/>
      <c r="D36" s="2"/>
      <c r="E36" s="15" t="s">
        <v>12</v>
      </c>
      <c r="F36" s="15"/>
    </row>
  </sheetData>
  <mergeCells count="19">
    <mergeCell ref="E2:G2"/>
    <mergeCell ref="E3:G3"/>
    <mergeCell ref="E6:G6"/>
    <mergeCell ref="E5:G5"/>
    <mergeCell ref="A11:A16"/>
    <mergeCell ref="A36:B36"/>
    <mergeCell ref="E36:F36"/>
    <mergeCell ref="A29:A34"/>
    <mergeCell ref="B29:B34"/>
    <mergeCell ref="A7:G7"/>
    <mergeCell ref="A23:A28"/>
    <mergeCell ref="B23:B28"/>
    <mergeCell ref="D8:G9"/>
    <mergeCell ref="A17:A22"/>
    <mergeCell ref="B17:B22"/>
    <mergeCell ref="A8:A10"/>
    <mergeCell ref="B8:B10"/>
    <mergeCell ref="C8:C10"/>
    <mergeCell ref="B11:B16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2019-06-18T02:16:15Z</cp:lastPrinted>
  <dcterms:created xsi:type="dcterms:W3CDTF">2013-09-24T03:22:44Z</dcterms:created>
  <dcterms:modified xsi:type="dcterms:W3CDTF">2019-10-24T07:06:58Z</dcterms:modified>
</cp:coreProperties>
</file>